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D:\LAN ANH\2.NAM 2022\4.CHEDOCHINHSACH_2022\4.CHEDOCHNHSACH_KY3NAM2022_KHOA22D\SINH VIEN KIEM DO\"/>
    </mc:Choice>
  </mc:AlternateContent>
  <xr:revisionPtr revIDLastSave="0" documentId="13_ncr:1_{26901546-2546-4B74-AECE-2AA8ED046E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K3_KHOA22D_2022" sheetId="30" r:id="rId1"/>
    <sheet name="FILE TINH TIEN" sheetId="14" r:id="rId2"/>
  </sheets>
  <definedNames>
    <definedName name="_xlnm._FilterDatabase" localSheetId="0" hidden="1">HK3_KHOA22D_2022!$A$7:$M$29</definedName>
    <definedName name="_xlnm.Print_Area" localSheetId="1">'FILE TINH TIEN'!$A$1:$I$20</definedName>
    <definedName name="_xlnm.Print_Area" localSheetId="0">HK3_KHOA22D_2022!$A$1:$K$35</definedName>
    <definedName name="_xlnm.Print_Titles" localSheetId="1">'FILE TINH TIEN'!$6:$7</definedName>
    <definedName name="_xlnm.Print_Titles" localSheetId="0">HK3_KHOA22D_2022!$7:$7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30" l="1"/>
  <c r="D22" i="30"/>
  <c r="I25" i="30"/>
  <c r="D25" i="30"/>
  <c r="I22" i="30"/>
  <c r="I19" i="30"/>
  <c r="A18" i="30"/>
  <c r="D19" i="30" s="1"/>
  <c r="A10" i="30"/>
  <c r="A11" i="30" s="1"/>
  <c r="A12" i="30" s="1"/>
  <c r="A13" i="30" s="1"/>
  <c r="A14" i="30" s="1"/>
  <c r="G9" i="14"/>
  <c r="I26" i="30" l="1"/>
  <c r="D15" i="30"/>
  <c r="D26" i="30" s="1"/>
  <c r="H9" i="14" l="1"/>
  <c r="I9" i="14"/>
  <c r="I10" i="14" s="1"/>
  <c r="C10" i="14" l="1"/>
  <c r="H10" i="14" l="1"/>
</calcChain>
</file>

<file path=xl/sharedStrings.xml><?xml version="1.0" encoding="utf-8"?>
<sst xmlns="http://schemas.openxmlformats.org/spreadsheetml/2006/main" count="134" uniqueCount="95">
  <si>
    <t>BỘ TÀI CHÍNH</t>
  </si>
  <si>
    <t>Stt</t>
  </si>
  <si>
    <t>MSSV</t>
  </si>
  <si>
    <t>Họ</t>
  </si>
  <si>
    <t>Tên</t>
  </si>
  <si>
    <t>Lớp</t>
  </si>
  <si>
    <t>NGƯỜI LẬP</t>
  </si>
  <si>
    <t>I</t>
  </si>
  <si>
    <t>Cộng:</t>
  </si>
  <si>
    <t xml:space="preserve"> sinh viên</t>
  </si>
  <si>
    <t>II</t>
  </si>
  <si>
    <t>III</t>
  </si>
  <si>
    <t>IV</t>
  </si>
  <si>
    <t>Người dân tộc, hộ cận nghèo</t>
  </si>
  <si>
    <t>Người dân tộc, hộ nghèo</t>
  </si>
  <si>
    <t>STT</t>
  </si>
  <si>
    <t xml:space="preserve">Tổng cộng </t>
  </si>
  <si>
    <t>CỘNG HÒA XÃ HỘI CHỦ NGHĨA VIỆT NAM</t>
  </si>
  <si>
    <t>Độc lập - Tự do - Hạnh phúc</t>
  </si>
  <si>
    <t>Khóa học</t>
  </si>
  <si>
    <t>Số lượng SV</t>
  </si>
  <si>
    <t>Số tiền được HTCPHT(đ)</t>
  </si>
  <si>
    <t>Hỗ trợ chi phí học tập thực hiện theo Quyết định số 66/2013/QĐ-TTg của Chính phủ</t>
  </si>
  <si>
    <t>Số tháng</t>
  </si>
  <si>
    <t>Tỷ lệ HTCPHT</t>
  </si>
  <si>
    <t>Số tiền HTCPHT (đ)</t>
  </si>
  <si>
    <t>Mức HT (60%*mức lương cơ sở)</t>
  </si>
  <si>
    <t>ThS. Nguyễn Thanh Hải</t>
  </si>
  <si>
    <t>TP. CÔNG TÁC SINH VIÊN</t>
  </si>
  <si>
    <t xml:space="preserve">     TP. KẾ HOẠCH - TÀI CHÍNH</t>
  </si>
  <si>
    <t>HIỆU TRƯỞNG</t>
  </si>
  <si>
    <t xml:space="preserve">Thái T. Lan Anh </t>
  </si>
  <si>
    <t>60%*1.490.000</t>
  </si>
  <si>
    <t>Đối tượng được 
HTCPHT</t>
  </si>
  <si>
    <t>Mức lương cơ sở (đ)</t>
  </si>
  <si>
    <t>Dân tộc</t>
  </si>
  <si>
    <t>Hoa</t>
  </si>
  <si>
    <t>Khoa Marketing</t>
  </si>
  <si>
    <t>Khoa Quản trị kinh doanh</t>
  </si>
  <si>
    <t>Tày</t>
  </si>
  <si>
    <t>TRƯỜNG ĐẠI HỌC TÀI CHÍNH - MARKETING</t>
  </si>
  <si>
    <t>Số TK
 Ngân hàng</t>
  </si>
  <si>
    <t>Ngân hàng</t>
  </si>
  <si>
    <t>Chi nhánh</t>
  </si>
  <si>
    <t>Tổng cộng:</t>
  </si>
  <si>
    <t>Mức Hỗ trợ chi phí học tập (60% mức lương cơ sở*4 tháng)</t>
  </si>
  <si>
    <t>Khoa</t>
  </si>
  <si>
    <t>TS. Hoàng Thái Hưng</t>
  </si>
  <si>
    <t>Chăm</t>
  </si>
  <si>
    <t>Tâm</t>
  </si>
  <si>
    <t>Khoa Thương mại</t>
  </si>
  <si>
    <t xml:space="preserve">  PGS. TS. Phạm Tiến Đạt</t>
  </si>
  <si>
    <t>22DQT07</t>
  </si>
  <si>
    <t>22DMA04</t>
  </si>
  <si>
    <t>22DMA05</t>
  </si>
  <si>
    <t>22DQT04</t>
  </si>
  <si>
    <t>2221000787</t>
  </si>
  <si>
    <t>22DMA01</t>
  </si>
  <si>
    <t>2221001397</t>
  </si>
  <si>
    <t>22DKQ04</t>
  </si>
  <si>
    <t>2221002321</t>
  </si>
  <si>
    <t>22DTC01</t>
  </si>
  <si>
    <t>2221003365</t>
  </si>
  <si>
    <t>2221004899</t>
  </si>
  <si>
    <t>2221001375</t>
  </si>
  <si>
    <t>2221001351</t>
  </si>
  <si>
    <t>2221001396</t>
  </si>
  <si>
    <t>2221000353</t>
  </si>
  <si>
    <t>2221001276</t>
  </si>
  <si>
    <t>Nguyễn Thị Mỹ</t>
  </si>
  <si>
    <t>Nguyệt</t>
  </si>
  <si>
    <t>Vy</t>
  </si>
  <si>
    <t>Anh</t>
  </si>
  <si>
    <t>Oanh</t>
  </si>
  <si>
    <t>Hào</t>
  </si>
  <si>
    <t>Khoa Thuế - Hải quan</t>
  </si>
  <si>
    <t>Khmer</t>
  </si>
  <si>
    <t>Nùng</t>
  </si>
  <si>
    <t>Châu Ngọc</t>
  </si>
  <si>
    <t>Trương Văn</t>
  </si>
  <si>
    <t>Châu Thị Kim</t>
  </si>
  <si>
    <t>Lý Chí</t>
  </si>
  <si>
    <t>Uy</t>
  </si>
  <si>
    <t>Nguyễn Thị Bé</t>
  </si>
  <si>
    <t>Lương Gia</t>
  </si>
  <si>
    <t>Hoàng Thế</t>
  </si>
  <si>
    <t>Nông Thị Mỹ</t>
  </si>
  <si>
    <t>Sử</t>
  </si>
  <si>
    <t>Sầm Minh</t>
  </si>
  <si>
    <t>(Kèm theo Quyết định số                 /QĐ-ĐHTCM ngày     / 11 /2022)</t>
  </si>
  <si>
    <t>22D</t>
  </si>
  <si>
    <t>Bằng chữ:  Ba mươi lăm triệu bảy trăm sáu mươi ngàn đồng chẵn./.</t>
  </si>
  <si>
    <t>BẢNG TỔNG HỢP: ĐỐI TƯỢNG HỖ TRỢ CHI PHÍ HỌC TẬP KỲ 3 NĂM 2022 CHO SINH VIÊN 
KHÓA 22D HÌNH THỨC CHÍNH QUY</t>
  </si>
  <si>
    <t xml:space="preserve">                      Thành phố Hồ Chí Minh, ngày    tháng 11 năm 2022</t>
  </si>
  <si>
    <r>
      <t xml:space="preserve">DANH SÁCH </t>
    </r>
    <r>
      <rPr>
        <b/>
        <sz val="14"/>
        <color rgb="FFFF0000"/>
        <rFont val="Times New Roman"/>
        <family val="1"/>
      </rPr>
      <t>DỰ KIẾN</t>
    </r>
    <r>
      <rPr>
        <b/>
        <sz val="14"/>
        <color theme="1"/>
        <rFont val="Times New Roman"/>
        <family val="1"/>
      </rPr>
      <t xml:space="preserve"> SINH VIÊN ĐƯỢC HỖ TRỢ CHI PHÍ HỌC TẬP KỲ 3 NĂM 2022 CHO SINH VIÊN 
KHÓA 22D HÌNH THỨC CHÍNH QUY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</si>
</sst>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3"/>
      <name val="Times New Roman"/>
      <family val="1"/>
    </font>
    <font>
      <b/>
      <sz val="13"/>
      <name val="Times New Roman"/>
      <family val="1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i/>
      <sz val="13"/>
      <name val="Times New Roman"/>
      <family val="1"/>
    </font>
    <font>
      <b/>
      <u/>
      <sz val="11"/>
      <color theme="1"/>
      <name val="Times New Roman"/>
      <family val="1"/>
    </font>
    <font>
      <i/>
      <sz val="14"/>
      <color theme="1"/>
      <name val="Times New Roman"/>
      <family val="1"/>
    </font>
    <font>
      <i/>
      <sz val="13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3.5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3.5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3"/>
      <color theme="1"/>
      <name val="Times New Roman"/>
      <family val="2"/>
    </font>
    <font>
      <b/>
      <sz val="14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5" fillId="0" borderId="0"/>
  </cellStyleXfs>
  <cellXfs count="120">
    <xf numFmtId="0" fontId="0" fillId="0" borderId="0" xfId="0"/>
    <xf numFmtId="14" fontId="6" fillId="2" borderId="0" xfId="2" applyNumberFormat="1" applyFont="1" applyFill="1" applyAlignment="1">
      <alignment horizontal="center" vertical="center"/>
    </xf>
    <xf numFmtId="0" fontId="6" fillId="2" borderId="0" xfId="2" applyFont="1" applyFill="1" applyAlignment="1">
      <alignment horizontal="center"/>
    </xf>
    <xf numFmtId="0" fontId="11" fillId="2" borderId="0" xfId="2" applyFont="1" applyFill="1" applyAlignment="1">
      <alignment horizontal="center"/>
    </xf>
    <xf numFmtId="0" fontId="13" fillId="2" borderId="0" xfId="2" applyFont="1" applyFill="1" applyAlignment="1">
      <alignment horizontal="center"/>
    </xf>
    <xf numFmtId="14" fontId="14" fillId="2" borderId="0" xfId="2" applyNumberFormat="1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1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vertical="center"/>
    </xf>
    <xf numFmtId="164" fontId="7" fillId="0" borderId="1" xfId="1" applyNumberFormat="1" applyFont="1" applyBorder="1" applyAlignment="1">
      <alignment horizontal="center" vertical="center" wrapText="1"/>
    </xf>
    <xf numFmtId="164" fontId="7" fillId="0" borderId="1" xfId="1" applyNumberFormat="1" applyFont="1" applyBorder="1"/>
    <xf numFmtId="1" fontId="5" fillId="2" borderId="1" xfId="0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1" applyNumberFormat="1" applyFont="1" applyBorder="1" applyAlignment="1">
      <alignment horizontal="center"/>
    </xf>
    <xf numFmtId="0" fontId="11" fillId="2" borderId="0" xfId="2" applyFont="1" applyFill="1" applyAlignment="1">
      <alignment horizontal="center" vertical="center"/>
    </xf>
    <xf numFmtId="0" fontId="13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center"/>
    </xf>
    <xf numFmtId="0" fontId="5" fillId="2" borderId="0" xfId="2" applyFont="1" applyFill="1" applyAlignment="1"/>
    <xf numFmtId="0" fontId="9" fillId="2" borderId="0" xfId="2" applyFont="1" applyFill="1" applyAlignment="1"/>
    <xf numFmtId="9" fontId="3" fillId="2" borderId="1" xfId="3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14" fillId="2" borderId="0" xfId="2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5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22" fillId="2" borderId="0" xfId="0" applyFont="1" applyFill="1"/>
    <xf numFmtId="0" fontId="6" fillId="2" borderId="4" xfId="2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5" fillId="2" borderId="0" xfId="2" applyFont="1" applyFill="1" applyAlignment="1">
      <alignment horizontal="left"/>
    </xf>
    <xf numFmtId="0" fontId="13" fillId="2" borderId="0" xfId="2" applyFont="1" applyFill="1" applyAlignment="1">
      <alignment horizontal="left"/>
    </xf>
    <xf numFmtId="49" fontId="7" fillId="2" borderId="1" xfId="0" applyNumberFormat="1" applyFont="1" applyFill="1" applyBorder="1" applyAlignment="1">
      <alignment horizontal="left" vertical="center"/>
    </xf>
    <xf numFmtId="0" fontId="16" fillId="2" borderId="0" xfId="2" applyFont="1" applyFill="1" applyAlignment="1">
      <alignment horizontal="center"/>
    </xf>
    <xf numFmtId="0" fontId="23" fillId="2" borderId="0" xfId="2" applyFont="1" applyFill="1" applyAlignment="1">
      <alignment horizontal="center"/>
    </xf>
    <xf numFmtId="1" fontId="21" fillId="2" borderId="4" xfId="2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1" fontId="20" fillId="2" borderId="1" xfId="1" applyNumberFormat="1" applyFont="1" applyFill="1" applyBorder="1" applyAlignment="1">
      <alignment horizontal="left" vertical="center"/>
    </xf>
    <xf numFmtId="1" fontId="8" fillId="2" borderId="1" xfId="1" applyNumberFormat="1" applyFont="1" applyFill="1" applyBorder="1" applyAlignment="1">
      <alignment horizontal="center" vertical="center"/>
    </xf>
    <xf numFmtId="1" fontId="20" fillId="2" borderId="1" xfId="1" applyNumberFormat="1" applyFont="1" applyFill="1" applyBorder="1" applyAlignment="1">
      <alignment horizontal="center" vertical="center"/>
    </xf>
    <xf numFmtId="49" fontId="20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/>
    </xf>
    <xf numFmtId="0" fontId="6" fillId="2" borderId="5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0" fontId="21" fillId="2" borderId="1" xfId="2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49" fontId="6" fillId="2" borderId="4" xfId="0" applyNumberFormat="1" applyFont="1" applyFill="1" applyBorder="1" applyAlignment="1">
      <alignment horizontal="center" vertical="center" wrapText="1"/>
    </xf>
    <xf numFmtId="1" fontId="7" fillId="2" borderId="1" xfId="1" applyNumberFormat="1" applyFont="1" applyFill="1" applyBorder="1" applyAlignment="1">
      <alignment horizontal="center" vertical="center"/>
    </xf>
    <xf numFmtId="1" fontId="8" fillId="2" borderId="0" xfId="1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vertical="center"/>
    </xf>
    <xf numFmtId="49" fontId="20" fillId="2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0" fillId="2" borderId="0" xfId="0" applyFont="1" applyFill="1" applyAlignment="1">
      <alignment horizontal="center"/>
    </xf>
    <xf numFmtId="0" fontId="24" fillId="2" borderId="0" xfId="0" applyFont="1" applyFill="1"/>
    <xf numFmtId="0" fontId="17" fillId="2" borderId="0" xfId="2" applyFont="1" applyFill="1" applyAlignment="1">
      <alignment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5" fillId="2" borderId="0" xfId="2" applyFont="1" applyFill="1" applyAlignment="1">
      <alignment horizontal="center"/>
    </xf>
    <xf numFmtId="0" fontId="9" fillId="2" borderId="0" xfId="2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top"/>
    </xf>
    <xf numFmtId="0" fontId="9" fillId="2" borderId="0" xfId="2" applyFont="1" applyFill="1" applyAlignment="1">
      <alignment horizontal="center"/>
    </xf>
    <xf numFmtId="0" fontId="18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18" fillId="2" borderId="0" xfId="0" applyFont="1" applyFill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7" fillId="2" borderId="0" xfId="2" applyFont="1" applyFill="1" applyAlignment="1">
      <alignment horizontal="center" vertical="center" wrapText="1"/>
    </xf>
    <xf numFmtId="0" fontId="17" fillId="2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/>
    </xf>
    <xf numFmtId="0" fontId="5" fillId="2" borderId="0" xfId="2" applyFont="1" applyFill="1" applyAlignment="1">
      <alignment horizontal="center"/>
    </xf>
    <xf numFmtId="0" fontId="9" fillId="2" borderId="0" xfId="2" applyFont="1" applyFill="1" applyAlignment="1">
      <alignment horizontal="center"/>
    </xf>
    <xf numFmtId="0" fontId="12" fillId="2" borderId="0" xfId="0" applyFont="1" applyFill="1" applyAlignment="1">
      <alignment horizontal="center" vertical="top"/>
    </xf>
    <xf numFmtId="0" fontId="10" fillId="0" borderId="0" xfId="2" applyFont="1" applyAlignment="1">
      <alignment vertical="center"/>
    </xf>
    <xf numFmtId="0" fontId="17" fillId="0" borderId="0" xfId="2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3" borderId="0" xfId="2" applyFont="1" applyFill="1" applyAlignment="1">
      <alignment horizontal="center" vertical="center" wrapText="1"/>
    </xf>
  </cellXfs>
  <cellStyles count="5">
    <cellStyle name="Comma" xfId="1" builtinId="3"/>
    <cellStyle name="Normal" xfId="0" builtinId="0"/>
    <cellStyle name="Normal 2" xfId="2" xr:uid="{00000000-0005-0000-0000-000002000000}"/>
    <cellStyle name="Normal 3" xfId="4" xr:uid="{FE7CB730-C4D0-4AE9-A1AF-76B4B3FE877E}"/>
    <cellStyle name="Percent" xfId="3" builtinId="5"/>
  </cellStyles>
  <dxfs count="0"/>
  <tableStyles count="0" defaultTableStyle="TableStyleMedium2" defaultPivotStyle="PivotStyleLight16"/>
  <colors>
    <mruColors>
      <color rgb="FFCD53BC"/>
      <color rgb="FFE395DA"/>
      <color rgb="FFA878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1619250</xdr:colOff>
      <xdr:row>1</xdr:row>
      <xdr:rowOff>232182</xdr:rowOff>
    </xdr:from>
    <xdr:to>
      <xdr:col>9</xdr:col>
      <xdr:colOff>371475</xdr:colOff>
      <xdr:row>1</xdr:row>
      <xdr:rowOff>232182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D0937D95-CFF9-4F1B-A41E-74D846B58EA8}"/>
            </a:ext>
          </a:extLst>
        </xdr:cNvPr>
        <xdr:cNvCxnSpPr/>
      </xdr:nvCxnSpPr>
      <xdr:spPr>
        <a:xfrm>
          <a:off x="6219825" y="441732"/>
          <a:ext cx="20002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514350</xdr:colOff>
      <xdr:row>1</xdr:row>
      <xdr:rowOff>219433</xdr:rowOff>
    </xdr:from>
    <xdr:to>
      <xdr:col>3</xdr:col>
      <xdr:colOff>390525</xdr:colOff>
      <xdr:row>1</xdr:row>
      <xdr:rowOff>219433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2404ECC-4311-40D6-B48B-016BE51F36B0}"/>
            </a:ext>
          </a:extLst>
        </xdr:cNvPr>
        <xdr:cNvCxnSpPr/>
      </xdr:nvCxnSpPr>
      <xdr:spPr>
        <a:xfrm>
          <a:off x="1790700" y="428983"/>
          <a:ext cx="10191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361950</xdr:colOff>
      <xdr:row>5</xdr:row>
      <xdr:rowOff>41682</xdr:rowOff>
    </xdr:from>
    <xdr:to>
      <xdr:col>6</xdr:col>
      <xdr:colOff>1333500</xdr:colOff>
      <xdr:row>5</xdr:row>
      <xdr:rowOff>41682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F68DBC22-06D7-4CAC-910C-16419A0742DF}"/>
            </a:ext>
          </a:extLst>
        </xdr:cNvPr>
        <xdr:cNvCxnSpPr/>
      </xdr:nvCxnSpPr>
      <xdr:spPr>
        <a:xfrm>
          <a:off x="3933825" y="1479957"/>
          <a:ext cx="20002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1079355</xdr:colOff>
      <xdr:row>2</xdr:row>
      <xdr:rowOff>13107</xdr:rowOff>
    </xdr:from>
    <xdr:to>
      <xdr:col>7</xdr:col>
      <xdr:colOff>873269</xdr:colOff>
      <xdr:row>2</xdr:row>
      <xdr:rowOff>13107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6118080" y="460782"/>
          <a:ext cx="196561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381400</xdr:colOff>
      <xdr:row>2</xdr:row>
      <xdr:rowOff>358</xdr:rowOff>
    </xdr:from>
    <xdr:to>
      <xdr:col>3</xdr:col>
      <xdr:colOff>247650</xdr:colOff>
      <xdr:row>2</xdr:row>
      <xdr:rowOff>358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1905400" y="448033"/>
          <a:ext cx="9521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EC7BC-FDF8-487B-A837-845F39AF81F1}">
  <sheetPr>
    <tabColor rgb="FFFF0000"/>
  </sheetPr>
  <dimension ref="A1:N35"/>
  <sheetViews>
    <sheetView tabSelected="1" zoomScaleNormal="100" workbookViewId="0">
      <selection activeCell="E7" sqref="E7"/>
    </sheetView>
  </sheetViews>
  <sheetFormatPr defaultRowHeight="15.75" x14ac:dyDescent="0.25"/>
  <cols>
    <col min="1" max="1" width="4.5703125" style="39" customWidth="1"/>
    <col min="2" max="2" width="14.5703125" style="86" customWidth="1"/>
    <col min="3" max="3" width="17.140625" style="86" customWidth="1"/>
    <col min="4" max="4" width="9.28515625" style="86" bestFit="1" customWidth="1"/>
    <col min="5" max="5" width="8" style="39" customWidth="1"/>
    <col min="6" max="6" width="15.42578125" style="87" customWidth="1"/>
    <col min="7" max="7" width="25.7109375" style="88" customWidth="1"/>
    <col min="8" max="8" width="17.85546875" style="39" customWidth="1"/>
    <col min="9" max="9" width="5.140625" style="39" customWidth="1"/>
    <col min="10" max="10" width="13.5703125" style="39" customWidth="1"/>
    <col min="11" max="11" width="15.42578125" style="41" customWidth="1"/>
    <col min="12" max="12" width="9.5703125" style="72" customWidth="1"/>
    <col min="13" max="16384" width="9.140625" style="39"/>
  </cols>
  <sheetData>
    <row r="1" spans="1:13" ht="16.5" x14ac:dyDescent="0.25">
      <c r="A1" s="107" t="s">
        <v>0</v>
      </c>
      <c r="B1" s="107"/>
      <c r="C1" s="107"/>
      <c r="D1" s="107"/>
      <c r="E1" s="107"/>
      <c r="F1" s="107"/>
      <c r="G1" s="108" t="s">
        <v>17</v>
      </c>
      <c r="H1" s="108"/>
      <c r="I1" s="108"/>
      <c r="J1" s="108"/>
      <c r="K1" s="108"/>
      <c r="L1" s="91"/>
    </row>
    <row r="2" spans="1:13" ht="18.75" x14ac:dyDescent="0.3">
      <c r="A2" s="108" t="s">
        <v>40</v>
      </c>
      <c r="B2" s="108"/>
      <c r="C2" s="108"/>
      <c r="D2" s="108"/>
      <c r="E2" s="108"/>
      <c r="F2" s="108"/>
      <c r="G2" s="109" t="s">
        <v>18</v>
      </c>
      <c r="H2" s="109"/>
      <c r="I2" s="109"/>
      <c r="J2" s="109"/>
      <c r="K2" s="109"/>
      <c r="L2" s="94"/>
    </row>
    <row r="3" spans="1:13" ht="16.5" x14ac:dyDescent="0.25">
      <c r="A3" s="91"/>
      <c r="B3" s="54"/>
      <c r="C3" s="54"/>
      <c r="D3" s="54"/>
      <c r="E3" s="1"/>
      <c r="F3" s="2"/>
      <c r="G3" s="57"/>
      <c r="H3" s="2"/>
      <c r="I3" s="2"/>
      <c r="J3" s="3"/>
      <c r="K3" s="24"/>
    </row>
    <row r="4" spans="1:13" ht="42.75" customHeight="1" x14ac:dyDescent="0.25">
      <c r="A4" s="119" t="s">
        <v>94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92"/>
    </row>
    <row r="5" spans="1:13" ht="18.75" x14ac:dyDescent="0.25">
      <c r="A5" s="110" t="s">
        <v>89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93"/>
    </row>
    <row r="6" spans="1:13" ht="16.5" x14ac:dyDescent="0.25">
      <c r="A6" s="4"/>
      <c r="B6" s="55"/>
      <c r="C6" s="55"/>
      <c r="D6" s="55"/>
      <c r="E6" s="5"/>
      <c r="F6" s="42"/>
      <c r="G6" s="58"/>
      <c r="H6" s="4"/>
      <c r="I6" s="4"/>
      <c r="J6" s="4"/>
      <c r="K6" s="25"/>
    </row>
    <row r="7" spans="1:13" s="45" customFormat="1" ht="42.75" x14ac:dyDescent="0.25">
      <c r="A7" s="51" t="s">
        <v>1</v>
      </c>
      <c r="B7" s="51" t="s">
        <v>2</v>
      </c>
      <c r="C7" s="67" t="s">
        <v>3</v>
      </c>
      <c r="D7" s="68" t="s">
        <v>4</v>
      </c>
      <c r="E7" s="51" t="s">
        <v>35</v>
      </c>
      <c r="F7" s="51" t="s">
        <v>5</v>
      </c>
      <c r="G7" s="51" t="s">
        <v>33</v>
      </c>
      <c r="H7" s="51" t="s">
        <v>26</v>
      </c>
      <c r="I7" s="51" t="s">
        <v>23</v>
      </c>
      <c r="J7" s="51" t="s">
        <v>21</v>
      </c>
      <c r="K7" s="59" t="s">
        <v>41</v>
      </c>
      <c r="L7" s="73" t="s">
        <v>42</v>
      </c>
      <c r="M7" s="52" t="s">
        <v>43</v>
      </c>
    </row>
    <row r="8" spans="1:13" s="31" customFormat="1" ht="16.5" x14ac:dyDescent="0.25">
      <c r="A8" s="35" t="s">
        <v>7</v>
      </c>
      <c r="B8" s="46" t="s">
        <v>37</v>
      </c>
      <c r="C8" s="48"/>
      <c r="D8" s="49"/>
      <c r="E8" s="43"/>
      <c r="F8" s="43"/>
      <c r="G8" s="70"/>
      <c r="H8" s="34"/>
      <c r="I8" s="34"/>
      <c r="J8" s="90"/>
      <c r="K8" s="63"/>
      <c r="L8" s="63"/>
      <c r="M8" s="61"/>
    </row>
    <row r="9" spans="1:13" s="30" customFormat="1" ht="16.5" x14ac:dyDescent="0.25">
      <c r="A9" s="38">
        <v>1</v>
      </c>
      <c r="B9" s="97" t="s">
        <v>66</v>
      </c>
      <c r="C9" s="98" t="s">
        <v>83</v>
      </c>
      <c r="D9" s="99" t="s">
        <v>49</v>
      </c>
      <c r="E9" s="96" t="s">
        <v>76</v>
      </c>
      <c r="F9" s="79" t="s">
        <v>57</v>
      </c>
      <c r="G9" s="47" t="s">
        <v>13</v>
      </c>
      <c r="H9" s="32" t="s">
        <v>32</v>
      </c>
      <c r="I9" s="38">
        <v>4</v>
      </c>
      <c r="J9" s="33">
        <v>3576000</v>
      </c>
      <c r="K9" s="63"/>
      <c r="L9" s="77"/>
      <c r="M9" s="78"/>
    </row>
    <row r="10" spans="1:13" s="30" customFormat="1" ht="16.5" x14ac:dyDescent="0.25">
      <c r="A10" s="38">
        <f>A9+1</f>
        <v>2</v>
      </c>
      <c r="B10" s="97" t="s">
        <v>64</v>
      </c>
      <c r="C10" s="98" t="s">
        <v>80</v>
      </c>
      <c r="D10" s="99" t="s">
        <v>73</v>
      </c>
      <c r="E10" s="96" t="s">
        <v>48</v>
      </c>
      <c r="F10" s="47" t="s">
        <v>53</v>
      </c>
      <c r="G10" s="69" t="s">
        <v>14</v>
      </c>
      <c r="H10" s="32" t="s">
        <v>32</v>
      </c>
      <c r="I10" s="38">
        <v>4</v>
      </c>
      <c r="J10" s="33">
        <v>3576000</v>
      </c>
      <c r="K10" s="63"/>
      <c r="L10" s="77"/>
      <c r="M10" s="78"/>
    </row>
    <row r="11" spans="1:13" s="30" customFormat="1" ht="16.5" x14ac:dyDescent="0.25">
      <c r="A11" s="38">
        <f t="shared" ref="A11:A14" si="0">A10+1</f>
        <v>3</v>
      </c>
      <c r="B11" s="97" t="s">
        <v>58</v>
      </c>
      <c r="C11" s="98" t="s">
        <v>86</v>
      </c>
      <c r="D11" s="99" t="s">
        <v>49</v>
      </c>
      <c r="E11" s="96" t="s">
        <v>77</v>
      </c>
      <c r="F11" s="47" t="s">
        <v>53</v>
      </c>
      <c r="G11" s="47" t="s">
        <v>14</v>
      </c>
      <c r="H11" s="38" t="s">
        <v>32</v>
      </c>
      <c r="I11" s="38">
        <v>4</v>
      </c>
      <c r="J11" s="33">
        <v>3576000</v>
      </c>
      <c r="K11" s="62"/>
      <c r="L11" s="47"/>
      <c r="M11" s="60"/>
    </row>
    <row r="12" spans="1:13" s="30" customFormat="1" ht="16.5" x14ac:dyDescent="0.25">
      <c r="A12" s="38">
        <f t="shared" si="0"/>
        <v>4</v>
      </c>
      <c r="B12" s="97" t="s">
        <v>68</v>
      </c>
      <c r="C12" s="98" t="s">
        <v>84</v>
      </c>
      <c r="D12" s="99" t="s">
        <v>74</v>
      </c>
      <c r="E12" s="96" t="s">
        <v>36</v>
      </c>
      <c r="F12" s="47" t="s">
        <v>54</v>
      </c>
      <c r="G12" s="47" t="s">
        <v>13</v>
      </c>
      <c r="H12" s="38" t="s">
        <v>32</v>
      </c>
      <c r="I12" s="38">
        <v>4</v>
      </c>
      <c r="J12" s="33">
        <v>3576000</v>
      </c>
      <c r="K12" s="62"/>
      <c r="L12" s="47"/>
      <c r="M12" s="60"/>
    </row>
    <row r="13" spans="1:13" s="30" customFormat="1" ht="16.5" x14ac:dyDescent="0.25">
      <c r="A13" s="38">
        <f t="shared" si="0"/>
        <v>5</v>
      </c>
      <c r="B13" s="97" t="s">
        <v>63</v>
      </c>
      <c r="C13" s="98" t="s">
        <v>88</v>
      </c>
      <c r="D13" s="99" t="s">
        <v>46</v>
      </c>
      <c r="E13" s="96" t="s">
        <v>39</v>
      </c>
      <c r="F13" s="44" t="s">
        <v>54</v>
      </c>
      <c r="G13" s="47" t="s">
        <v>14</v>
      </c>
      <c r="H13" s="38" t="s">
        <v>32</v>
      </c>
      <c r="I13" s="38">
        <v>4</v>
      </c>
      <c r="J13" s="33">
        <v>3576000</v>
      </c>
      <c r="K13" s="63"/>
      <c r="L13" s="80"/>
      <c r="M13" s="80"/>
    </row>
    <row r="14" spans="1:13" s="30" customFormat="1" ht="16.5" x14ac:dyDescent="0.25">
      <c r="A14" s="38">
        <f t="shared" si="0"/>
        <v>6</v>
      </c>
      <c r="B14" s="37" t="s">
        <v>65</v>
      </c>
      <c r="C14" s="100" t="s">
        <v>69</v>
      </c>
      <c r="D14" s="101" t="s">
        <v>70</v>
      </c>
      <c r="E14" s="47" t="s">
        <v>48</v>
      </c>
      <c r="F14" s="44" t="s">
        <v>54</v>
      </c>
      <c r="G14" s="47" t="s">
        <v>14</v>
      </c>
      <c r="H14" s="38" t="s">
        <v>32</v>
      </c>
      <c r="I14" s="38">
        <v>4</v>
      </c>
      <c r="J14" s="33">
        <v>3576000</v>
      </c>
      <c r="K14" s="63"/>
      <c r="L14" s="80"/>
      <c r="M14" s="80"/>
    </row>
    <row r="15" spans="1:13" s="30" customFormat="1" ht="16.5" x14ac:dyDescent="0.25">
      <c r="A15" s="38"/>
      <c r="B15" s="53"/>
      <c r="C15" s="48" t="s">
        <v>8</v>
      </c>
      <c r="D15" s="49">
        <f>A14</f>
        <v>6</v>
      </c>
      <c r="E15" s="43"/>
      <c r="F15" s="43"/>
      <c r="G15" s="36"/>
      <c r="H15" s="37"/>
      <c r="I15" s="103">
        <f>SUM(J9:J14)</f>
        <v>21456000</v>
      </c>
      <c r="J15" s="103"/>
      <c r="K15" s="62"/>
      <c r="L15" s="47"/>
      <c r="M15" s="60"/>
    </row>
    <row r="16" spans="1:13" s="31" customFormat="1" ht="16.5" x14ac:dyDescent="0.25">
      <c r="A16" s="35" t="s">
        <v>10</v>
      </c>
      <c r="B16" s="46" t="s">
        <v>38</v>
      </c>
      <c r="C16" s="48"/>
      <c r="D16" s="49"/>
      <c r="E16" s="43"/>
      <c r="F16" s="43"/>
      <c r="G16" s="70"/>
      <c r="H16" s="34"/>
      <c r="I16" s="34"/>
      <c r="J16" s="90"/>
      <c r="K16" s="63"/>
      <c r="L16" s="63"/>
      <c r="M16" s="61"/>
    </row>
    <row r="17" spans="1:14" s="31" customFormat="1" ht="16.5" x14ac:dyDescent="0.25">
      <c r="A17" s="38">
        <v>1</v>
      </c>
      <c r="B17" s="37" t="s">
        <v>67</v>
      </c>
      <c r="C17" s="100" t="s">
        <v>85</v>
      </c>
      <c r="D17" s="101" t="s">
        <v>72</v>
      </c>
      <c r="E17" s="47" t="s">
        <v>77</v>
      </c>
      <c r="F17" s="44" t="s">
        <v>55</v>
      </c>
      <c r="G17" s="44" t="s">
        <v>13</v>
      </c>
      <c r="H17" s="32" t="s">
        <v>32</v>
      </c>
      <c r="I17" s="38">
        <v>4</v>
      </c>
      <c r="J17" s="33">
        <v>3576000</v>
      </c>
      <c r="K17" s="63"/>
      <c r="L17" s="63"/>
      <c r="M17" s="61"/>
    </row>
    <row r="18" spans="1:14" s="30" customFormat="1" ht="16.5" x14ac:dyDescent="0.25">
      <c r="A18" s="38">
        <f>A17+1</f>
        <v>2</v>
      </c>
      <c r="B18" s="37" t="s">
        <v>56</v>
      </c>
      <c r="C18" s="100" t="s">
        <v>81</v>
      </c>
      <c r="D18" s="101" t="s">
        <v>82</v>
      </c>
      <c r="E18" s="47" t="s">
        <v>36</v>
      </c>
      <c r="F18" s="47" t="s">
        <v>52</v>
      </c>
      <c r="G18" s="69" t="s">
        <v>14</v>
      </c>
      <c r="H18" s="32" t="s">
        <v>32</v>
      </c>
      <c r="I18" s="38">
        <v>4</v>
      </c>
      <c r="J18" s="33">
        <v>3576000</v>
      </c>
      <c r="K18" s="63"/>
      <c r="L18" s="63"/>
      <c r="M18" s="61"/>
      <c r="N18" s="76"/>
    </row>
    <row r="19" spans="1:14" s="30" customFormat="1" ht="16.5" x14ac:dyDescent="0.25">
      <c r="A19" s="38"/>
      <c r="B19" s="53"/>
      <c r="C19" s="48" t="s">
        <v>8</v>
      </c>
      <c r="D19" s="49">
        <f>A18</f>
        <v>2</v>
      </c>
      <c r="E19" s="43"/>
      <c r="F19" s="43"/>
      <c r="G19" s="36"/>
      <c r="H19" s="37"/>
      <c r="I19" s="103">
        <f>SUM(J17:J18)</f>
        <v>7152000</v>
      </c>
      <c r="J19" s="103"/>
      <c r="K19" s="62"/>
      <c r="L19" s="47"/>
      <c r="M19" s="60"/>
    </row>
    <row r="20" spans="1:14" s="31" customFormat="1" ht="16.5" x14ac:dyDescent="0.25">
      <c r="A20" s="35" t="s">
        <v>11</v>
      </c>
      <c r="B20" s="46" t="s">
        <v>75</v>
      </c>
      <c r="C20" s="48"/>
      <c r="D20" s="49"/>
      <c r="E20" s="43"/>
      <c r="F20" s="43"/>
      <c r="G20" s="71"/>
      <c r="H20" s="34"/>
      <c r="I20" s="34"/>
      <c r="J20" s="90"/>
      <c r="K20" s="63"/>
      <c r="L20" s="63"/>
      <c r="M20" s="61"/>
    </row>
    <row r="21" spans="1:14" s="30" customFormat="1" ht="16.5" x14ac:dyDescent="0.25">
      <c r="A21" s="38">
        <v>1</v>
      </c>
      <c r="B21" s="37" t="s">
        <v>62</v>
      </c>
      <c r="C21" s="100" t="s">
        <v>78</v>
      </c>
      <c r="D21" s="101" t="s">
        <v>71</v>
      </c>
      <c r="E21" s="47" t="s">
        <v>36</v>
      </c>
      <c r="F21" s="47" t="s">
        <v>61</v>
      </c>
      <c r="G21" s="69" t="s">
        <v>14</v>
      </c>
      <c r="H21" s="32" t="s">
        <v>32</v>
      </c>
      <c r="I21" s="38">
        <v>4</v>
      </c>
      <c r="J21" s="33">
        <v>3576000</v>
      </c>
      <c r="K21" s="63"/>
      <c r="L21" s="63"/>
      <c r="M21" s="61"/>
    </row>
    <row r="22" spans="1:14" s="30" customFormat="1" ht="16.5" x14ac:dyDescent="0.25">
      <c r="A22" s="38"/>
      <c r="B22" s="81"/>
      <c r="C22" s="48" t="s">
        <v>8</v>
      </c>
      <c r="D22" s="49">
        <f>A21</f>
        <v>1</v>
      </c>
      <c r="E22" s="43"/>
      <c r="F22" s="43"/>
      <c r="G22" s="36"/>
      <c r="H22" s="37"/>
      <c r="I22" s="103">
        <f>SUM(J21:J21)</f>
        <v>3576000</v>
      </c>
      <c r="J22" s="103"/>
      <c r="K22" s="63"/>
      <c r="L22" s="63"/>
      <c r="M22" s="61"/>
    </row>
    <row r="23" spans="1:14" s="30" customFormat="1" ht="16.5" x14ac:dyDescent="0.25">
      <c r="A23" s="35" t="s">
        <v>12</v>
      </c>
      <c r="B23" s="46" t="s">
        <v>50</v>
      </c>
      <c r="C23" s="65"/>
      <c r="D23" s="66"/>
      <c r="E23" s="44"/>
      <c r="F23" s="64"/>
      <c r="G23" s="64"/>
      <c r="H23" s="32"/>
      <c r="I23" s="32"/>
      <c r="J23" s="33"/>
      <c r="K23" s="63"/>
      <c r="L23" s="63"/>
      <c r="M23" s="61"/>
    </row>
    <row r="24" spans="1:14" s="30" customFormat="1" ht="16.5" x14ac:dyDescent="0.25">
      <c r="A24" s="38">
        <v>1</v>
      </c>
      <c r="B24" s="37" t="s">
        <v>60</v>
      </c>
      <c r="C24" s="100" t="s">
        <v>79</v>
      </c>
      <c r="D24" s="101" t="s">
        <v>87</v>
      </c>
      <c r="E24" s="47" t="s">
        <v>36</v>
      </c>
      <c r="F24" s="44" t="s">
        <v>59</v>
      </c>
      <c r="G24" s="44" t="s">
        <v>13</v>
      </c>
      <c r="H24" s="32" t="s">
        <v>32</v>
      </c>
      <c r="I24" s="38">
        <v>4</v>
      </c>
      <c r="J24" s="33">
        <v>3576000</v>
      </c>
      <c r="K24" s="62"/>
      <c r="L24" s="47"/>
      <c r="M24" s="60"/>
    </row>
    <row r="25" spans="1:14" s="30" customFormat="1" ht="16.5" x14ac:dyDescent="0.25">
      <c r="A25" s="38"/>
      <c r="B25" s="56"/>
      <c r="C25" s="48" t="s">
        <v>8</v>
      </c>
      <c r="D25" s="49">
        <f>A24</f>
        <v>1</v>
      </c>
      <c r="E25" s="43"/>
      <c r="F25" s="43"/>
      <c r="G25" s="36"/>
      <c r="H25" s="37"/>
      <c r="I25" s="103">
        <f>J24</f>
        <v>3576000</v>
      </c>
      <c r="J25" s="103"/>
      <c r="K25" s="62"/>
      <c r="L25" s="47"/>
      <c r="M25" s="60"/>
    </row>
    <row r="26" spans="1:14" s="40" customFormat="1" ht="16.5" x14ac:dyDescent="0.25">
      <c r="A26" s="37"/>
      <c r="B26" s="53"/>
      <c r="C26" s="48" t="s">
        <v>44</v>
      </c>
      <c r="D26" s="49">
        <f>D25+D22+D19+D15</f>
        <v>10</v>
      </c>
      <c r="E26" s="43" t="s">
        <v>9</v>
      </c>
      <c r="F26" s="43"/>
      <c r="G26" s="36"/>
      <c r="H26" s="37"/>
      <c r="I26" s="103">
        <f>I25+I22+I19+I15</f>
        <v>35760000</v>
      </c>
      <c r="J26" s="103"/>
      <c r="K26" s="90"/>
      <c r="L26" s="74"/>
      <c r="M26" s="37"/>
    </row>
    <row r="27" spans="1:14" ht="33.75" customHeight="1" x14ac:dyDescent="0.25">
      <c r="A27" s="104" t="s">
        <v>91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75"/>
    </row>
    <row r="28" spans="1:14" ht="15" customHeight="1" x14ac:dyDescent="0.25">
      <c r="A28" s="105" t="s">
        <v>6</v>
      </c>
      <c r="B28" s="105"/>
      <c r="C28" s="105" t="s">
        <v>28</v>
      </c>
      <c r="D28" s="105"/>
      <c r="E28" s="105"/>
      <c r="F28" s="106" t="s">
        <v>29</v>
      </c>
      <c r="G28" s="106"/>
      <c r="H28" s="106"/>
      <c r="I28" s="106" t="s">
        <v>30</v>
      </c>
      <c r="J28" s="106"/>
      <c r="K28" s="106"/>
      <c r="L28" s="89"/>
    </row>
    <row r="29" spans="1:14" ht="15" customHeight="1" x14ac:dyDescent="0.25">
      <c r="A29" s="105"/>
      <c r="B29" s="105"/>
      <c r="C29" s="105"/>
      <c r="D29" s="105"/>
      <c r="E29" s="105"/>
      <c r="F29" s="106"/>
      <c r="G29" s="106"/>
      <c r="H29" s="106"/>
      <c r="I29" s="106"/>
      <c r="J29" s="106"/>
      <c r="K29" s="106"/>
      <c r="L29" s="89"/>
    </row>
    <row r="30" spans="1:14" x14ac:dyDescent="0.25">
      <c r="A30" s="82"/>
      <c r="B30" s="83"/>
      <c r="C30" s="83"/>
      <c r="D30" s="83"/>
      <c r="E30" s="82"/>
      <c r="F30" s="84"/>
      <c r="G30" s="82"/>
      <c r="H30" s="82"/>
      <c r="I30" s="82"/>
    </row>
    <row r="31" spans="1:14" x14ac:dyDescent="0.25">
      <c r="A31" s="82"/>
      <c r="B31" s="83"/>
      <c r="C31" s="83"/>
      <c r="D31" s="83"/>
      <c r="E31" s="82"/>
      <c r="F31" s="84"/>
      <c r="G31" s="82"/>
      <c r="H31" s="82"/>
      <c r="I31" s="82"/>
    </row>
    <row r="32" spans="1:14" x14ac:dyDescent="0.25">
      <c r="A32" s="82"/>
      <c r="B32" s="83"/>
      <c r="C32" s="83"/>
      <c r="D32" s="83"/>
      <c r="E32" s="82"/>
      <c r="F32" s="84"/>
      <c r="G32" s="85"/>
      <c r="H32" s="82"/>
      <c r="I32" s="82"/>
    </row>
    <row r="33" spans="1:12" x14ac:dyDescent="0.25">
      <c r="A33" s="82"/>
      <c r="B33" s="83"/>
      <c r="C33" s="83"/>
      <c r="D33" s="83"/>
      <c r="E33" s="82"/>
      <c r="F33" s="84"/>
      <c r="G33" s="85"/>
      <c r="H33" s="82"/>
      <c r="I33" s="82"/>
    </row>
    <row r="34" spans="1:12" x14ac:dyDescent="0.25">
      <c r="A34" s="82"/>
      <c r="B34" s="83"/>
      <c r="C34" s="83"/>
      <c r="D34" s="83"/>
      <c r="E34" s="82"/>
      <c r="F34" s="84"/>
      <c r="G34" s="85"/>
      <c r="H34" s="82"/>
      <c r="I34" s="82"/>
    </row>
    <row r="35" spans="1:12" s="50" customFormat="1" ht="18" x14ac:dyDescent="0.3">
      <c r="A35" s="102" t="s">
        <v>31</v>
      </c>
      <c r="B35" s="102"/>
      <c r="C35" s="102" t="s">
        <v>27</v>
      </c>
      <c r="D35" s="102"/>
      <c r="E35" s="102"/>
      <c r="F35" s="102" t="s">
        <v>47</v>
      </c>
      <c r="G35" s="102"/>
      <c r="H35" s="102"/>
      <c r="I35" s="102" t="s">
        <v>51</v>
      </c>
      <c r="J35" s="102"/>
      <c r="K35" s="102"/>
      <c r="L35" s="95"/>
    </row>
  </sheetData>
  <autoFilter ref="A7:M29" xr:uid="{00000000-0001-0000-0000-000000000000}"/>
  <mergeCells count="20">
    <mergeCell ref="I15:J15"/>
    <mergeCell ref="I19:J19"/>
    <mergeCell ref="A1:F1"/>
    <mergeCell ref="G1:K1"/>
    <mergeCell ref="A2:F2"/>
    <mergeCell ref="G2:K2"/>
    <mergeCell ref="A4:K4"/>
    <mergeCell ref="A5:K5"/>
    <mergeCell ref="A35:B35"/>
    <mergeCell ref="C35:E35"/>
    <mergeCell ref="F35:H35"/>
    <mergeCell ref="I35:K35"/>
    <mergeCell ref="I22:J22"/>
    <mergeCell ref="I25:J25"/>
    <mergeCell ref="I26:J26"/>
    <mergeCell ref="A27:K27"/>
    <mergeCell ref="A28:B29"/>
    <mergeCell ref="C28:E29"/>
    <mergeCell ref="F28:H29"/>
    <mergeCell ref="I28:K29"/>
  </mergeCells>
  <pageMargins left="0.4" right="0.23622047244094499" top="0.5" bottom="0.5" header="0.27559055118110198" footer="0.23622047244094499"/>
  <pageSetup paperSize="9" scale="95" orientation="landscape" r:id="rId1"/>
  <headerFooter differentFirst="1">
    <oddHeader>&amp;C&amp;"Times New Roman,Thường"&amp;12&amp;P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zoomScaleNormal="100" workbookViewId="0">
      <selection activeCell="E12" sqref="E12:I12"/>
    </sheetView>
  </sheetViews>
  <sheetFormatPr defaultRowHeight="16.5" x14ac:dyDescent="0.25"/>
  <cols>
    <col min="1" max="1" width="6.5703125" style="7" customWidth="1"/>
    <col min="2" max="7" width="16.28515625" style="7" customWidth="1"/>
    <col min="8" max="8" width="13.140625" style="7" bestFit="1" customWidth="1"/>
    <col min="9" max="9" width="16.28515625" style="7" customWidth="1"/>
    <col min="10" max="16384" width="9.140625" style="7"/>
  </cols>
  <sheetData>
    <row r="1" spans="1:11" x14ac:dyDescent="0.25">
      <c r="A1" s="107" t="s">
        <v>0</v>
      </c>
      <c r="B1" s="107"/>
      <c r="C1" s="107"/>
      <c r="D1" s="107"/>
      <c r="E1" s="107"/>
      <c r="F1" s="108" t="s">
        <v>17</v>
      </c>
      <c r="G1" s="108"/>
      <c r="H1" s="108"/>
      <c r="I1" s="108"/>
      <c r="J1" s="27"/>
      <c r="K1" s="27"/>
    </row>
    <row r="2" spans="1:11" ht="18.75" x14ac:dyDescent="0.3">
      <c r="A2" s="108" t="s">
        <v>40</v>
      </c>
      <c r="B2" s="108"/>
      <c r="C2" s="108"/>
      <c r="D2" s="108"/>
      <c r="E2" s="108"/>
      <c r="F2" s="109" t="s">
        <v>18</v>
      </c>
      <c r="G2" s="109"/>
      <c r="H2" s="109"/>
      <c r="I2" s="109"/>
      <c r="J2" s="28"/>
      <c r="K2" s="28"/>
    </row>
    <row r="3" spans="1:11" x14ac:dyDescent="0.25">
      <c r="A3" s="26"/>
      <c r="B3" s="26"/>
      <c r="C3" s="26"/>
      <c r="D3" s="26"/>
      <c r="E3" s="1"/>
      <c r="F3" s="26"/>
      <c r="G3" s="2"/>
      <c r="H3" s="2"/>
      <c r="I3" s="2"/>
      <c r="J3" s="3"/>
      <c r="K3" s="24"/>
    </row>
    <row r="4" spans="1:11" ht="48" customHeight="1" x14ac:dyDescent="0.25">
      <c r="A4" s="114" t="s">
        <v>92</v>
      </c>
      <c r="B4" s="114"/>
      <c r="C4" s="114"/>
      <c r="D4" s="114"/>
      <c r="E4" s="114"/>
      <c r="F4" s="114"/>
      <c r="G4" s="114"/>
      <c r="H4" s="114"/>
      <c r="I4" s="114"/>
    </row>
    <row r="5" spans="1:11" ht="15.75" customHeight="1" x14ac:dyDescent="0.25"/>
    <row r="6" spans="1:11" s="22" customFormat="1" ht="27.75" customHeight="1" x14ac:dyDescent="0.25">
      <c r="A6" s="115" t="s">
        <v>15</v>
      </c>
      <c r="B6" s="115" t="s">
        <v>19</v>
      </c>
      <c r="C6" s="116" t="s">
        <v>45</v>
      </c>
      <c r="D6" s="116"/>
      <c r="E6" s="116"/>
      <c r="F6" s="116"/>
      <c r="G6" s="116"/>
      <c r="H6" s="117" t="s">
        <v>16</v>
      </c>
      <c r="I6" s="118"/>
    </row>
    <row r="7" spans="1:11" ht="40.5" customHeight="1" x14ac:dyDescent="0.25">
      <c r="A7" s="115"/>
      <c r="B7" s="115"/>
      <c r="C7" s="18" t="s">
        <v>20</v>
      </c>
      <c r="D7" s="18" t="s">
        <v>34</v>
      </c>
      <c r="E7" s="18" t="s">
        <v>23</v>
      </c>
      <c r="F7" s="18" t="s">
        <v>24</v>
      </c>
      <c r="G7" s="18" t="s">
        <v>25</v>
      </c>
      <c r="H7" s="18" t="s">
        <v>20</v>
      </c>
      <c r="I7" s="18" t="s">
        <v>25</v>
      </c>
    </row>
    <row r="8" spans="1:11" ht="26.25" customHeight="1" x14ac:dyDescent="0.25">
      <c r="A8" s="10"/>
      <c r="B8" s="12" t="s">
        <v>22</v>
      </c>
      <c r="C8" s="6"/>
      <c r="D8" s="6"/>
      <c r="E8" s="6"/>
      <c r="F8" s="6"/>
      <c r="G8" s="6"/>
      <c r="H8" s="6"/>
      <c r="I8" s="6"/>
    </row>
    <row r="9" spans="1:11" ht="19.5" customHeight="1" x14ac:dyDescent="0.25">
      <c r="A9" s="9">
        <v>1</v>
      </c>
      <c r="B9" s="9" t="s">
        <v>90</v>
      </c>
      <c r="C9" s="20">
        <v>10</v>
      </c>
      <c r="D9" s="13">
        <v>1490000</v>
      </c>
      <c r="E9" s="21">
        <v>4</v>
      </c>
      <c r="F9" s="29">
        <v>0.6</v>
      </c>
      <c r="G9" s="14">
        <f>D9*E9*F9</f>
        <v>3576000</v>
      </c>
      <c r="H9" s="23">
        <f t="shared" ref="H9" si="0">C9</f>
        <v>10</v>
      </c>
      <c r="I9" s="15">
        <f>G9*C9</f>
        <v>35760000</v>
      </c>
    </row>
    <row r="10" spans="1:11" s="11" customFormat="1" ht="22.5" customHeight="1" x14ac:dyDescent="0.25">
      <c r="A10" s="9"/>
      <c r="B10" s="10" t="s">
        <v>8</v>
      </c>
      <c r="C10" s="16">
        <f>SUM(C9:C9)</f>
        <v>10</v>
      </c>
      <c r="D10" s="16"/>
      <c r="E10" s="16"/>
      <c r="F10" s="16"/>
      <c r="G10" s="16"/>
      <c r="H10" s="16">
        <f>SUM(H9:H9)</f>
        <v>10</v>
      </c>
      <c r="I10" s="17">
        <f>SUM(I9:I9)</f>
        <v>35760000</v>
      </c>
    </row>
    <row r="11" spans="1:11" ht="15" customHeight="1" x14ac:dyDescent="0.25">
      <c r="B11" s="8"/>
    </row>
    <row r="12" spans="1:11" x14ac:dyDescent="0.25">
      <c r="E12" s="111" t="s">
        <v>93</v>
      </c>
      <c r="F12" s="111"/>
      <c r="G12" s="111"/>
      <c r="H12" s="111"/>
      <c r="I12" s="111"/>
    </row>
    <row r="13" spans="1:11" ht="16.5" customHeight="1" x14ac:dyDescent="0.25">
      <c r="E13" s="112" t="s">
        <v>28</v>
      </c>
      <c r="F13" s="112"/>
      <c r="G13" s="112"/>
      <c r="H13" s="112"/>
      <c r="I13" s="112"/>
    </row>
    <row r="14" spans="1:11" ht="6.75" customHeight="1" x14ac:dyDescent="0.25">
      <c r="E14" s="112"/>
      <c r="F14" s="112"/>
      <c r="G14" s="112"/>
      <c r="H14" s="112"/>
      <c r="I14" s="112"/>
    </row>
    <row r="15" spans="1:11" x14ac:dyDescent="0.25">
      <c r="E15" s="19"/>
      <c r="F15" s="19"/>
      <c r="G15" s="19"/>
    </row>
    <row r="16" spans="1:11" x14ac:dyDescent="0.25">
      <c r="E16" s="19"/>
      <c r="F16" s="19"/>
      <c r="G16" s="19"/>
    </row>
    <row r="17" spans="5:9" x14ac:dyDescent="0.25">
      <c r="E17" s="19"/>
      <c r="F17" s="19"/>
      <c r="G17" s="19"/>
    </row>
    <row r="18" spans="5:9" x14ac:dyDescent="0.25">
      <c r="E18" s="19"/>
      <c r="F18" s="19"/>
      <c r="G18" s="19"/>
    </row>
    <row r="19" spans="5:9" x14ac:dyDescent="0.25">
      <c r="E19" s="19"/>
      <c r="F19" s="19"/>
      <c r="G19" s="19"/>
    </row>
    <row r="20" spans="5:9" ht="17.25" x14ac:dyDescent="0.25">
      <c r="E20" s="113" t="s">
        <v>27</v>
      </c>
      <c r="F20" s="113"/>
      <c r="G20" s="113"/>
      <c r="H20" s="113"/>
      <c r="I20" s="113"/>
    </row>
  </sheetData>
  <mergeCells count="12">
    <mergeCell ref="E13:I14"/>
    <mergeCell ref="E20:I20"/>
    <mergeCell ref="A4:I4"/>
    <mergeCell ref="A6:A7"/>
    <mergeCell ref="B6:B7"/>
    <mergeCell ref="C6:G6"/>
    <mergeCell ref="H6:I6"/>
    <mergeCell ref="A1:E1"/>
    <mergeCell ref="A2:E2"/>
    <mergeCell ref="F1:I1"/>
    <mergeCell ref="F2:I2"/>
    <mergeCell ref="E12:I12"/>
  </mergeCells>
  <pageMargins left="0.59055118110236227" right="0.19685039370078741" top="0.59055118110236227" bottom="0.59055118110236227" header="0.31496062992125984" footer="0.1968503937007874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HK3_KHOA22D_2022</vt:lpstr>
      <vt:lpstr>FILE TINH TIEN</vt:lpstr>
      <vt:lpstr>'FILE TINH TIEN'!Print_Area</vt:lpstr>
      <vt:lpstr>HK3_KHOA22D_2022!Print_Area</vt:lpstr>
      <vt:lpstr>'FILE TINH TIEN'!Print_Titles</vt:lpstr>
      <vt:lpstr>HK3_KHOA22D_2022!Print_Titles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pc-admin</dc:creator>
  <cp:lastModifiedBy>Veriton4620G</cp:lastModifiedBy>
  <cp:lastPrinted>2022-11-22T02:59:06Z</cp:lastPrinted>
  <dcterms:created xsi:type="dcterms:W3CDTF">2016-08-23T07:45:51Z</dcterms:created>
  <dcterms:modified xsi:type="dcterms:W3CDTF">2022-11-24T07:43:48Z</dcterms:modified>
</cp:coreProperties>
</file>